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2\1 výzva\"/>
    </mc:Choice>
  </mc:AlternateContent>
  <xr:revisionPtr revIDLastSave="0" documentId="13_ncr:1_{8D088D0A-475C-47B1-820D-DB193B636B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R12" i="1"/>
  <c r="S11" i="1"/>
  <c r="O12" i="1"/>
  <c r="O13" i="1"/>
  <c r="R13" i="1"/>
  <c r="S13" i="1"/>
  <c r="H12" i="1"/>
  <c r="H13" i="1"/>
  <c r="O11" i="1"/>
  <c r="R11" i="1"/>
  <c r="H11" i="1"/>
  <c r="O10" i="1"/>
  <c r="S10" i="1"/>
  <c r="H10" i="1"/>
  <c r="R9" i="1"/>
  <c r="O9" i="1"/>
  <c r="H9" i="1"/>
  <c r="S12" i="1" l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<sst xmlns="http://schemas.openxmlformats.org/spreadsheetml/2006/main" count="60" uniqueCount="47">
  <si>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</si>
  <si>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</si>
  <si>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</si>
  <si>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</si>
  <si>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</si>
  <si>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</si>
  <si>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</si>
  <si>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</si>
  <si>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</si>
  <si>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</si>
  <si>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</si>
  <si>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</si>
  <si>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</si>
  <si>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</si>
  <si>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</si>
  <si>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</si>
  <si>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</si>
  <si>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</si>
  <si>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</si>
  <si>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</si>
  <si>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</si>
  <si>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</si>
  <si>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</si>
  <si>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</si>
  <si>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</si>
  <si>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</si>
  <si>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</si>
  <si>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</si>
  <si>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</si>
  <si>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ks</t>
  </si>
  <si>
    <t>Příloha č. 2 Kupní smlouvy - technická specifikace
Tonery (II.) 052 - 2023 (originální)</t>
  </si>
  <si>
    <t>KIV - Helena Ptáčková,
Tel.: 37763 2463</t>
  </si>
  <si>
    <t>Technická 8, 
301 00 Plzeň,
Fakulta aplikovaných věd - Katedra informatiky a výpočetní techniky,
místnost UC 356</t>
  </si>
  <si>
    <t>IO - Mgr. Monika Mundilová,
Tel.: 37763 5711</t>
  </si>
  <si>
    <t>Univerzitní 22, 
301 00 Plzeň, 
Odbor International Office,
místnost UU 110</t>
  </si>
  <si>
    <t>NE</t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</si>
  <si>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</si>
  <si>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</si>
  <si>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</si>
  <si>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barva cyan</t>
    </r>
  </si>
  <si>
    <r>
      <t>Toner do tiskárny Xerox c315 -</t>
    </r>
    <r>
      <rPr>
        <b/>
        <sz val="11"/>
        <color theme="1"/>
        <rFont val="Calibri"/>
        <family val="2"/>
        <charset val="238"/>
        <scheme val="minor"/>
      </rPr>
      <t xml:space="preserve"> barva žlutá</t>
    </r>
  </si>
  <si>
    <r>
      <t>Toner do tiskárny Xerox c315 -</t>
    </r>
    <r>
      <rPr>
        <b/>
        <sz val="11"/>
        <color theme="1"/>
        <rFont val="Calibri"/>
        <family val="2"/>
        <charset val="238"/>
        <scheme val="minor"/>
      </rPr>
      <t xml:space="preserve"> barva magenta</t>
    </r>
  </si>
  <si>
    <r>
      <t>Toner do tiskárny Xerox c315 -</t>
    </r>
    <r>
      <rPr>
        <b/>
        <sz val="11"/>
        <color theme="1"/>
        <rFont val="Calibri"/>
        <family val="2"/>
        <charset val="238"/>
        <scheme val="minor"/>
      </rPr>
      <t xml:space="preserve"> barva černá</t>
    </r>
  </si>
  <si>
    <t>Originální toner. Výtěžnost 6 000 stran.</t>
  </si>
  <si>
    <t>Originální toner. Výtěžnost 5 000 stran.</t>
  </si>
  <si>
    <t>Originální toner. Výtěžnost 5 500 stran.</t>
  </si>
  <si>
    <t>Originální toner. Výtěžnost 8 000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</si>
</sst>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topLeftCell="A2" zoomScale="66" zoomScaleNormal="66" workbookViewId="0">
      <selection activeCell="F11" sqref="F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9.855468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2.85546875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9" t="s">
        <v>30</v>
      </c>
      <c r="C1" s="10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11"/>
      <c r="H3" s="111"/>
      <c r="I3" s="111"/>
      <c r="J3" s="111"/>
      <c r="K3" s="111"/>
      <c r="L3" s="111"/>
      <c r="M3" s="111"/>
      <c r="N3" s="11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85" t="s">
        <v>36</v>
      </c>
      <c r="D7" s="51">
        <v>2</v>
      </c>
      <c r="E7" s="52" t="s">
        <v>29</v>
      </c>
      <c r="F7" s="85" t="s">
        <v>43</v>
      </c>
      <c r="G7" s="128"/>
      <c r="H7" s="53" t="str">
        <f t="shared" ref="H7:H13" si="0">IF(P7&gt;1999,"ANO","NE")</f>
        <v>ANO</v>
      </c>
      <c r="I7" s="118" t="s">
        <v>27</v>
      </c>
      <c r="J7" s="122" t="s">
        <v>35</v>
      </c>
      <c r="K7" s="123"/>
      <c r="L7" s="115" t="s">
        <v>31</v>
      </c>
      <c r="M7" s="115" t="s">
        <v>32</v>
      </c>
      <c r="N7" s="94">
        <v>21</v>
      </c>
      <c r="O7" s="54">
        <f>D7*P7</f>
        <v>7600</v>
      </c>
      <c r="P7" s="55">
        <v>3800</v>
      </c>
      <c r="Q7" s="133"/>
      <c r="R7" s="56">
        <f>D7*Q7</f>
        <v>0</v>
      </c>
      <c r="S7" s="57" t="str">
        <f t="shared" ref="S7" si="1">IF(ISNUMBER(Q7), IF(Q7&gt;P7,"NEVYHOVUJE","VYHOVUJE")," ")</f>
        <v xml:space="preserve"> </v>
      </c>
      <c r="T7" s="90"/>
      <c r="U7" s="90" t="s">
        <v>10</v>
      </c>
    </row>
    <row r="8" spans="2:21" ht="41.25" customHeight="1" x14ac:dyDescent="0.25">
      <c r="B8" s="42">
        <v>2</v>
      </c>
      <c r="C8" s="86" t="s">
        <v>37</v>
      </c>
      <c r="D8" s="43">
        <v>1</v>
      </c>
      <c r="E8" s="44" t="s">
        <v>29</v>
      </c>
      <c r="F8" s="86" t="s">
        <v>44</v>
      </c>
      <c r="G8" s="129"/>
      <c r="H8" s="45" t="str">
        <f t="shared" si="0"/>
        <v>ANO</v>
      </c>
      <c r="I8" s="113"/>
      <c r="J8" s="116"/>
      <c r="K8" s="124"/>
      <c r="L8" s="116"/>
      <c r="M8" s="116"/>
      <c r="N8" s="95"/>
      <c r="O8" s="46">
        <f t="shared" ref="O8:O13" si="2">D8*P8</f>
        <v>4200</v>
      </c>
      <c r="P8" s="47">
        <v>4200</v>
      </c>
      <c r="Q8" s="13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91"/>
      <c r="U8" s="91"/>
    </row>
    <row r="9" spans="2:21" ht="41.25" customHeight="1" thickBot="1" x14ac:dyDescent="0.3">
      <c r="B9" s="77">
        <v>3</v>
      </c>
      <c r="C9" s="87" t="s">
        <v>38</v>
      </c>
      <c r="D9" s="78">
        <v>1</v>
      </c>
      <c r="E9" s="79" t="s">
        <v>29</v>
      </c>
      <c r="F9" s="87" t="s">
        <v>44</v>
      </c>
      <c r="G9" s="130"/>
      <c r="H9" s="80" t="str">
        <f t="shared" si="0"/>
        <v>ANO</v>
      </c>
      <c r="I9" s="119"/>
      <c r="J9" s="117"/>
      <c r="K9" s="125"/>
      <c r="L9" s="117"/>
      <c r="M9" s="117"/>
      <c r="N9" s="96"/>
      <c r="O9" s="81">
        <f t="shared" si="2"/>
        <v>4200</v>
      </c>
      <c r="P9" s="82">
        <v>4200</v>
      </c>
      <c r="Q9" s="135"/>
      <c r="R9" s="83">
        <f t="shared" ref="R9" si="5">D9*Q9</f>
        <v>0</v>
      </c>
      <c r="S9" s="84" t="str">
        <f t="shared" ref="S9" si="6">IF(ISNUMBER(Q9), IF(Q9&gt;P9,"NEVYHOVUJE","VYHOVUJE")," ")</f>
        <v xml:space="preserve"> </v>
      </c>
      <c r="T9" s="92"/>
      <c r="U9" s="92"/>
    </row>
    <row r="10" spans="2:21" ht="41.25" customHeight="1" x14ac:dyDescent="0.25">
      <c r="B10" s="69">
        <v>4</v>
      </c>
      <c r="C10" s="88" t="s">
        <v>39</v>
      </c>
      <c r="D10" s="70">
        <v>1</v>
      </c>
      <c r="E10" s="71" t="s">
        <v>29</v>
      </c>
      <c r="F10" s="88" t="s">
        <v>45</v>
      </c>
      <c r="G10" s="131"/>
      <c r="H10" s="72" t="str">
        <f t="shared" si="0"/>
        <v>ANO</v>
      </c>
      <c r="I10" s="112" t="s">
        <v>27</v>
      </c>
      <c r="J10" s="112" t="s">
        <v>35</v>
      </c>
      <c r="K10" s="126"/>
      <c r="L10" s="112" t="s">
        <v>33</v>
      </c>
      <c r="M10" s="112" t="s">
        <v>34</v>
      </c>
      <c r="N10" s="97">
        <v>21</v>
      </c>
      <c r="O10" s="73">
        <f t="shared" si="2"/>
        <v>3000</v>
      </c>
      <c r="P10" s="74">
        <v>3000</v>
      </c>
      <c r="Q10" s="136"/>
      <c r="R10" s="75">
        <f t="shared" ref="R10" si="7">D10*Q10</f>
        <v>0</v>
      </c>
      <c r="S10" s="76" t="str">
        <f t="shared" ref="S10" si="8">IF(ISNUMBER(Q10), IF(Q10&gt;P10,"NEVYHOVUJE","VYHOVUJE")," ")</f>
        <v xml:space="preserve"> </v>
      </c>
      <c r="T10" s="91"/>
      <c r="U10" s="91" t="s">
        <v>10</v>
      </c>
    </row>
    <row r="11" spans="2:21" ht="41.25" customHeight="1" x14ac:dyDescent="0.25">
      <c r="B11" s="42">
        <v>5</v>
      </c>
      <c r="C11" s="86" t="s">
        <v>40</v>
      </c>
      <c r="D11" s="43">
        <v>1</v>
      </c>
      <c r="E11" s="44" t="s">
        <v>29</v>
      </c>
      <c r="F11" s="86" t="s">
        <v>45</v>
      </c>
      <c r="G11" s="129"/>
      <c r="H11" s="45" t="str">
        <f t="shared" si="0"/>
        <v>ANO</v>
      </c>
      <c r="I11" s="120"/>
      <c r="J11" s="120"/>
      <c r="K11" s="124"/>
      <c r="L11" s="113"/>
      <c r="M11" s="113"/>
      <c r="N11" s="95"/>
      <c r="O11" s="46">
        <f t="shared" si="2"/>
        <v>3000</v>
      </c>
      <c r="P11" s="47">
        <v>3000</v>
      </c>
      <c r="Q11" s="134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91"/>
      <c r="U11" s="91"/>
    </row>
    <row r="12" spans="2:21" ht="41.25" customHeight="1" x14ac:dyDescent="0.25">
      <c r="B12" s="42">
        <v>6</v>
      </c>
      <c r="C12" s="86" t="s">
        <v>41</v>
      </c>
      <c r="D12" s="43">
        <v>1</v>
      </c>
      <c r="E12" s="44" t="s">
        <v>29</v>
      </c>
      <c r="F12" s="86" t="s">
        <v>45</v>
      </c>
      <c r="G12" s="129"/>
      <c r="H12" s="45" t="str">
        <f t="shared" si="0"/>
        <v>ANO</v>
      </c>
      <c r="I12" s="120"/>
      <c r="J12" s="120"/>
      <c r="K12" s="124"/>
      <c r="L12" s="113"/>
      <c r="M12" s="113"/>
      <c r="N12" s="95"/>
      <c r="O12" s="46">
        <f t="shared" si="2"/>
        <v>3000</v>
      </c>
      <c r="P12" s="47">
        <v>3000</v>
      </c>
      <c r="Q12" s="134"/>
      <c r="R12" s="48">
        <f t="shared" ref="R12:R13" si="11">D12*Q12</f>
        <v>0</v>
      </c>
      <c r="S12" s="49" t="str">
        <f t="shared" ref="S12:S13" si="12">IF(ISNUMBER(Q12), IF(Q12&gt;P12,"NEVYHOVUJE","VYHOVUJE")," ")</f>
        <v xml:space="preserve"> </v>
      </c>
      <c r="T12" s="91"/>
      <c r="U12" s="91"/>
    </row>
    <row r="13" spans="2:21" ht="41.25" customHeight="1" thickBot="1" x14ac:dyDescent="0.3">
      <c r="B13" s="59">
        <v>7</v>
      </c>
      <c r="C13" s="89" t="s">
        <v>42</v>
      </c>
      <c r="D13" s="60">
        <v>1</v>
      </c>
      <c r="E13" s="61" t="s">
        <v>29</v>
      </c>
      <c r="F13" s="89" t="s">
        <v>46</v>
      </c>
      <c r="G13" s="132"/>
      <c r="H13" s="62" t="str">
        <f t="shared" si="0"/>
        <v>ANO</v>
      </c>
      <c r="I13" s="121"/>
      <c r="J13" s="121"/>
      <c r="K13" s="127"/>
      <c r="L13" s="114"/>
      <c r="M13" s="114"/>
      <c r="N13" s="98"/>
      <c r="O13" s="63">
        <f t="shared" si="2"/>
        <v>3000</v>
      </c>
      <c r="P13" s="64">
        <v>3000</v>
      </c>
      <c r="Q13" s="137"/>
      <c r="R13" s="65">
        <f t="shared" si="11"/>
        <v>0</v>
      </c>
      <c r="S13" s="66" t="str">
        <f t="shared" si="12"/>
        <v xml:space="preserve"> </v>
      </c>
      <c r="T13" s="93"/>
      <c r="U13" s="93"/>
    </row>
    <row r="14" spans="2:21" ht="16.5" thickTop="1" thickBot="1" x14ac:dyDescent="0.3">
      <c r="C14"/>
      <c r="D14"/>
      <c r="E14"/>
      <c r="F14"/>
      <c r="G14"/>
      <c r="H14"/>
      <c r="I14"/>
      <c r="J14"/>
      <c r="N14"/>
      <c r="O14"/>
      <c r="R14" s="41"/>
    </row>
    <row r="15" spans="2:21" ht="60.75" customHeight="1" thickTop="1" thickBot="1" x14ac:dyDescent="0.3">
      <c r="B15" s="106" t="s">
        <v>14</v>
      </c>
      <c r="C15" s="107"/>
      <c r="D15" s="107"/>
      <c r="E15" s="107"/>
      <c r="F15" s="107"/>
      <c r="G15" s="107"/>
      <c r="H15" s="67"/>
      <c r="I15" s="25"/>
      <c r="J15" s="25"/>
      <c r="K15" s="25"/>
      <c r="L15" s="11"/>
      <c r="M15" s="11"/>
      <c r="N15" s="26"/>
      <c r="O15" s="26"/>
      <c r="P15" s="27" t="s">
        <v>11</v>
      </c>
      <c r="Q15" s="108" t="s">
        <v>12</v>
      </c>
      <c r="R15" s="109"/>
      <c r="S15" s="110"/>
      <c r="T15" s="20"/>
      <c r="U15" s="28"/>
    </row>
    <row r="16" spans="2:21" ht="33.75" customHeight="1" thickTop="1" thickBot="1" x14ac:dyDescent="0.3">
      <c r="B16" s="101" t="s">
        <v>15</v>
      </c>
      <c r="C16" s="102"/>
      <c r="D16" s="102"/>
      <c r="E16" s="102"/>
      <c r="F16" s="102"/>
      <c r="G16" s="102"/>
      <c r="H16" s="34"/>
      <c r="I16" s="29"/>
      <c r="L16" s="9"/>
      <c r="M16" s="9"/>
      <c r="N16" s="30"/>
      <c r="O16" s="30"/>
      <c r="P16" s="31">
        <f>SUM(O7:O13)</f>
        <v>28000</v>
      </c>
      <c r="Q16" s="103">
        <f>SUM(R7:R13)</f>
        <v>0</v>
      </c>
      <c r="R16" s="104"/>
      <c r="S16" s="105"/>
    </row>
    <row r="17" spans="2:3" ht="14.25" customHeight="1" thickTop="1" x14ac:dyDescent="0.25"/>
    <row r="18" spans="2:3" ht="14.25" customHeight="1" x14ac:dyDescent="0.25">
      <c r="B18" s="37"/>
    </row>
    <row r="19" spans="2:3" ht="14.25" customHeight="1" x14ac:dyDescent="0.25">
      <c r="B19" s="38"/>
      <c r="C19" s="37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wtRD59GnugPe2OLBpi0JWbNvHboXGEzGiItseDTEXRqBQSXnJXLa8/6waTADpMIqQ6k1v14y3iLmrzaXIz0f+Q==" saltValue="c2Hmrs+8IPMcwAFVHJz5nA==" spinCount="100000" sheet="1" objects="1" scenarios="1"/>
  <mergeCells count="22">
    <mergeCell ref="B1:C1"/>
    <mergeCell ref="B16:G16"/>
    <mergeCell ref="Q16:S16"/>
    <mergeCell ref="B15:G15"/>
    <mergeCell ref="Q15:S15"/>
    <mergeCell ref="G3:N3"/>
    <mergeCell ref="M10:M13"/>
    <mergeCell ref="L10:L13"/>
    <mergeCell ref="L7:L9"/>
    <mergeCell ref="M7:M9"/>
    <mergeCell ref="I7:I9"/>
    <mergeCell ref="I10:I13"/>
    <mergeCell ref="J10:J13"/>
    <mergeCell ref="J7:J9"/>
    <mergeCell ref="K7:K9"/>
    <mergeCell ref="K10:K13"/>
    <mergeCell ref="T7:T9"/>
    <mergeCell ref="T10:T13"/>
    <mergeCell ref="N7:N9"/>
    <mergeCell ref="N10:N13"/>
    <mergeCell ref="U7:U9"/>
    <mergeCell ref="U10:U13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2023-10-19T07:19:30Z</dcterms:modified>
</cp:coreProperties>
</file>